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3" windowHeight="930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<sst xmlns="http://schemas.openxmlformats.org/spreadsheetml/2006/main" count="25" uniqueCount="24">
  <si>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-</t>
  </si>
  <si>
    <t>W/(m²*K)</t>
  </si>
  <si>
    <t>W/(m²*K²)</t>
  </si>
  <si>
    <t>Ta</t>
  </si>
  <si>
    <t>n0</t>
  </si>
  <si>
    <t>a1</t>
  </si>
  <si>
    <t>a2</t>
  </si>
  <si>
    <t>Tm</t>
  </si>
  <si>
    <t>Tm-Ta</t>
  </si>
  <si>
    <t>Collector efficiency</t>
  </si>
  <si>
    <t>Input in green fields</t>
  </si>
  <si>
    <t>K</t>
  </si>
  <si>
    <t>Optical efficiency, n0:</t>
  </si>
  <si>
    <t>1st order heat loss coefficient, a1:</t>
  </si>
  <si>
    <t>2nd order heat loss coefficient, a2:</t>
  </si>
  <si>
    <t>Temperature difference between collector fluid and ambient, Tm-Ta:</t>
  </si>
  <si>
    <t>Solar irradiance on collector plane, G:</t>
  </si>
  <si>
    <t>Collector efficiency, n:</t>
  </si>
  <si>
    <t>W/m²</t>
  </si>
  <si>
    <t>Evacuated tube</t>
  </si>
  <si>
    <t>Flat plate</t>
  </si>
  <si>
    <t>Un-glazed</t>
  </si>
  <si>
    <t>Own input</t>
  </si>
  <si>
    <t>Jan Erik Nielsen, ESTIF, 2006</t>
  </si>
</sst>
</file>

<file path=xl/styles.xml><?xml version="1.0" encoding="utf-8"?>
<styleSheet xmlns="http://schemas.openxmlformats.org/spreadsheetml/2006/main">
  <numFmts count="2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"/>
  </numFmts>
  <fonts count="12">
    <font>
      <sz val="10"/>
      <name val="Arial"/>
      <family val="0"/>
    </font>
    <font>
      <b/>
      <sz val="10"/>
      <name val="Arial"/>
      <family val="0"/>
    </font>
    <font>
      <sz val="10"/>
      <color indexed="2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8"/>
      <name val="Arial"/>
      <family val="2"/>
    </font>
    <font>
      <b/>
      <sz val="10"/>
      <color indexed="9"/>
      <name val="Arial"/>
      <family val="0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" fillId="2" borderId="4" xfId="0" applyNumberFormat="1" applyFont="1" applyFill="1" applyBorder="1" applyAlignment="1" applyProtection="1">
      <alignment horizontal="right"/>
      <protection/>
    </xf>
    <xf numFmtId="0" fontId="1" fillId="2" borderId="5" xfId="0" applyNumberFormat="1" applyFont="1" applyFill="1" applyBorder="1" applyAlignment="1" applyProtection="1">
      <alignment horizontal="right"/>
      <protection/>
    </xf>
    <xf numFmtId="0" fontId="1" fillId="2" borderId="6" xfId="0" applyNumberFormat="1" applyFont="1" applyFill="1" applyBorder="1" applyAlignment="1" applyProtection="1">
      <alignment horizontal="right"/>
      <protection/>
    </xf>
    <xf numFmtId="0" fontId="1" fillId="2" borderId="7" xfId="0" applyNumberFormat="1" applyFont="1" applyFill="1" applyBorder="1" applyAlignment="1" applyProtection="1">
      <alignment horizontal="left"/>
      <protection/>
    </xf>
    <xf numFmtId="0" fontId="1" fillId="2" borderId="7" xfId="0" applyNumberFormat="1" applyFont="1" applyFill="1" applyBorder="1" applyAlignment="1" applyProtection="1" quotePrefix="1">
      <alignment/>
      <protection/>
    </xf>
    <xf numFmtId="0" fontId="1" fillId="2" borderId="7" xfId="0" applyNumberFormat="1" applyFont="1" applyFill="1" applyBorder="1" applyAlignment="1" applyProtection="1">
      <alignment/>
      <protection/>
    </xf>
    <xf numFmtId="0" fontId="1" fillId="2" borderId="8" xfId="0" applyNumberFormat="1" applyFont="1" applyFill="1" applyBorder="1" applyAlignment="1" applyProtection="1">
      <alignment/>
      <protection/>
    </xf>
    <xf numFmtId="0" fontId="1" fillId="2" borderId="7" xfId="0" applyFont="1" applyFill="1" applyBorder="1" applyAlignment="1">
      <alignment horizontal="left"/>
    </xf>
    <xf numFmtId="174" fontId="1" fillId="2" borderId="7" xfId="0" applyNumberFormat="1" applyFont="1" applyFill="1" applyBorder="1" applyAlignment="1">
      <alignment/>
    </xf>
    <xf numFmtId="174" fontId="10" fillId="3" borderId="7" xfId="0" applyNumberFormat="1" applyFont="1" applyFill="1" applyBorder="1" applyAlignment="1" applyProtection="1">
      <alignment/>
      <protection locked="0"/>
    </xf>
    <xf numFmtId="2" fontId="10" fillId="3" borderId="7" xfId="0" applyNumberFormat="1" applyFont="1" applyFill="1" applyBorder="1" applyAlignment="1" applyProtection="1">
      <alignment/>
      <protection locked="0"/>
    </xf>
    <xf numFmtId="174" fontId="10" fillId="3" borderId="8" xfId="0" applyNumberFormat="1" applyFont="1" applyFill="1" applyBorder="1" applyAlignment="1" applyProtection="1">
      <alignment/>
      <protection locked="0"/>
    </xf>
    <xf numFmtId="175" fontId="10" fillId="3" borderId="7" xfId="0" applyNumberFormat="1" applyFont="1" applyFill="1" applyBorder="1" applyAlignment="1" applyProtection="1">
      <alignment/>
      <protection locked="0"/>
    </xf>
    <xf numFmtId="0" fontId="1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Typical collector efficiencies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09525"/>
          <c:w val="0.923"/>
          <c:h val="0.738"/>
        </c:manualLayout>
      </c:layout>
      <c:scatterChart>
        <c:scatterStyle val="smooth"/>
        <c:varyColors val="0"/>
        <c:ser>
          <c:idx val="0"/>
          <c:order val="0"/>
          <c:tx>
            <c:strRef>
              <c:f>Sheet1!$D$14</c:f>
              <c:strCache>
                <c:ptCount val="1"/>
                <c:pt idx="0">
                  <c:v>Evacuated tube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Sheet1!$C$15:$C$24</c:f>
              <c:numCache/>
            </c:numRef>
          </c:xVal>
          <c:yVal>
            <c:numRef>
              <c:f>Sheet1!$D$15:$D$24</c:f>
              <c:numCache/>
            </c:numRef>
          </c:yVal>
          <c:smooth val="1"/>
        </c:ser>
        <c:ser>
          <c:idx val="1"/>
          <c:order val="1"/>
          <c:tx>
            <c:strRef>
              <c:f>Sheet1!$E$14</c:f>
              <c:strCache>
                <c:ptCount val="1"/>
                <c:pt idx="0">
                  <c:v>Flat plate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Sheet1!$C$15:$C$24</c:f>
              <c:numCache/>
            </c:numRef>
          </c:xVal>
          <c:yVal>
            <c:numRef>
              <c:f>Sheet1!$E$15:$E$24</c:f>
              <c:numCache/>
            </c:numRef>
          </c:yVal>
          <c:smooth val="1"/>
        </c:ser>
        <c:ser>
          <c:idx val="2"/>
          <c:order val="2"/>
          <c:tx>
            <c:strRef>
              <c:f>Sheet1!$F$14</c:f>
              <c:strCache>
                <c:ptCount val="1"/>
                <c:pt idx="0">
                  <c:v>Un-glazed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Sheet1!$C$15:$C$24</c:f>
              <c:numCache/>
            </c:numRef>
          </c:xVal>
          <c:yVal>
            <c:numRef>
              <c:f>Sheet1!$F$15:$F$24</c:f>
              <c:numCache/>
            </c:numRef>
          </c:yVal>
          <c:smooth val="1"/>
        </c:ser>
        <c:ser>
          <c:idx val="3"/>
          <c:order val="3"/>
          <c:tx>
            <c:strRef>
              <c:f>Sheet1!$G$14</c:f>
              <c:strCache>
                <c:ptCount val="1"/>
                <c:pt idx="0">
                  <c:v>Own input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Sheet1!$C$15:$C$24</c:f>
              <c:numCache/>
            </c:numRef>
          </c:xVal>
          <c:yVal>
            <c:numRef>
              <c:f>Sheet1!$G$15:$G$24</c:f>
              <c:numCache/>
            </c:numRef>
          </c:yVal>
          <c:smooth val="1"/>
        </c:ser>
        <c:axId val="17027017"/>
        <c:axId val="19025426"/>
      </c:scatterChart>
      <c:valAx>
        <c:axId val="17027017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Tm-Ta [K]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025426"/>
        <c:crosses val="autoZero"/>
        <c:crossBetween val="midCat"/>
        <c:dispUnits/>
        <c:majorUnit val="10"/>
        <c:minorUnit val="5"/>
      </c:valAx>
      <c:valAx>
        <c:axId val="1902542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Efficiency [-]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17027017"/>
        <c:crosses val="autoZero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7"/>
          <c:y val="0.93075"/>
        </c:manualLayout>
      </c:layout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19050</xdr:rowOff>
    </xdr:from>
    <xdr:to>
      <xdr:col>7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57150" y="1543050"/>
        <a:ext cx="5953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5"/>
  <sheetViews>
    <sheetView tabSelected="1" workbookViewId="0" topLeftCell="A1">
      <selection activeCell="F4" sqref="F4"/>
    </sheetView>
  </sheetViews>
  <sheetFormatPr defaultColWidth="9.140625" defaultRowHeight="12.75"/>
  <cols>
    <col min="1" max="1" width="0.85546875" style="0" customWidth="1"/>
    <col min="2" max="2" width="12.57421875" style="0" customWidth="1"/>
    <col min="3" max="4" width="16.421875" style="0" customWidth="1"/>
    <col min="5" max="5" width="25.57421875" style="0" customWidth="1"/>
  </cols>
  <sheetData>
    <row r="1" ht="6.75" customHeight="1" thickBot="1"/>
    <row r="2" spans="2:7" ht="24" thickBot="1">
      <c r="B2" s="4" t="s">
        <v>9</v>
      </c>
      <c r="C2" s="5"/>
      <c r="D2" s="5"/>
      <c r="E2" s="5"/>
      <c r="F2" s="5"/>
      <c r="G2" s="6"/>
    </row>
    <row r="3" spans="2:10" ht="12.75">
      <c r="B3" s="7" t="s">
        <v>10</v>
      </c>
      <c r="C3" s="8"/>
      <c r="D3" s="8"/>
      <c r="E3" s="8"/>
      <c r="F3" s="8"/>
      <c r="G3" s="9"/>
      <c r="H3" s="1"/>
      <c r="I3" s="1"/>
      <c r="J3" s="1"/>
    </row>
    <row r="4" spans="2:10" ht="12.75">
      <c r="B4" s="10" t="s">
        <v>12</v>
      </c>
      <c r="C4" s="10"/>
      <c r="D4" s="10"/>
      <c r="E4" s="10"/>
      <c r="F4" s="16">
        <v>0.8</v>
      </c>
      <c r="G4" s="11" t="s">
        <v>0</v>
      </c>
      <c r="H4" s="1"/>
      <c r="I4" s="1"/>
      <c r="J4" s="1"/>
    </row>
    <row r="5" spans="2:10" ht="12.75">
      <c r="B5" s="10" t="s">
        <v>13</v>
      </c>
      <c r="C5" s="10"/>
      <c r="D5" s="10"/>
      <c r="E5" s="10"/>
      <c r="F5" s="17">
        <v>3.5</v>
      </c>
      <c r="G5" s="12" t="s">
        <v>1</v>
      </c>
      <c r="H5" s="1"/>
      <c r="I5" s="1"/>
      <c r="J5" s="1"/>
    </row>
    <row r="6" spans="2:10" ht="12.75">
      <c r="B6" s="10" t="s">
        <v>14</v>
      </c>
      <c r="C6" s="10"/>
      <c r="D6" s="10"/>
      <c r="E6" s="10"/>
      <c r="F6" s="18">
        <v>0.02</v>
      </c>
      <c r="G6" s="13" t="s">
        <v>2</v>
      </c>
      <c r="H6" s="1"/>
      <c r="I6" s="1"/>
      <c r="J6" s="1"/>
    </row>
    <row r="7" spans="2:10" ht="12.75">
      <c r="B7" s="14" t="s">
        <v>15</v>
      </c>
      <c r="C7" s="14"/>
      <c r="D7" s="14"/>
      <c r="E7" s="14"/>
      <c r="F7" s="19">
        <v>50</v>
      </c>
      <c r="G7" s="13" t="s">
        <v>11</v>
      </c>
      <c r="H7" s="1"/>
      <c r="I7" s="1"/>
      <c r="J7" s="1"/>
    </row>
    <row r="8" spans="2:7" ht="12.75">
      <c r="B8" s="14" t="s">
        <v>16</v>
      </c>
      <c r="C8" s="14"/>
      <c r="D8" s="14"/>
      <c r="E8" s="14"/>
      <c r="F8" s="19">
        <v>800</v>
      </c>
      <c r="G8" s="13" t="s">
        <v>18</v>
      </c>
    </row>
    <row r="9" spans="2:8" ht="12.75">
      <c r="B9" s="14" t="s">
        <v>17</v>
      </c>
      <c r="C9" s="14"/>
      <c r="D9" s="14"/>
      <c r="E9" s="14"/>
      <c r="F9" s="15">
        <f>+G25</f>
        <v>0.51875</v>
      </c>
      <c r="G9" s="11" t="s">
        <v>0</v>
      </c>
      <c r="H9" s="2"/>
    </row>
    <row r="10" spans="2:7" ht="12.75">
      <c r="B10" s="2" t="s">
        <v>3</v>
      </c>
      <c r="C10" s="2">
        <v>20</v>
      </c>
      <c r="D10" s="3" t="s">
        <v>19</v>
      </c>
      <c r="E10" s="3" t="s">
        <v>20</v>
      </c>
      <c r="F10" s="3" t="s">
        <v>21</v>
      </c>
      <c r="G10" s="3" t="s">
        <v>22</v>
      </c>
    </row>
    <row r="11" spans="2:7" ht="12.75">
      <c r="B11" s="2"/>
      <c r="C11" s="2" t="s">
        <v>4</v>
      </c>
      <c r="D11" s="2">
        <v>0.76</v>
      </c>
      <c r="E11" s="2">
        <v>0.78</v>
      </c>
      <c r="F11" s="2">
        <v>0.9</v>
      </c>
      <c r="G11" s="2">
        <f>+F4</f>
        <v>0.8</v>
      </c>
    </row>
    <row r="12" spans="2:7" ht="12.75">
      <c r="B12" s="2"/>
      <c r="C12" s="2" t="s">
        <v>5</v>
      </c>
      <c r="D12" s="2">
        <v>1.2</v>
      </c>
      <c r="E12" s="2">
        <v>3.2</v>
      </c>
      <c r="F12" s="2">
        <v>20</v>
      </c>
      <c r="G12" s="2">
        <f>+F5</f>
        <v>3.5</v>
      </c>
    </row>
    <row r="13" spans="2:7" ht="12.75">
      <c r="B13" s="2"/>
      <c r="C13" s="2" t="s">
        <v>6</v>
      </c>
      <c r="D13" s="2">
        <v>0.008</v>
      </c>
      <c r="E13" s="2">
        <v>0.015</v>
      </c>
      <c r="F13" s="2">
        <v>0</v>
      </c>
      <c r="G13" s="2">
        <f>+F6</f>
        <v>0.02</v>
      </c>
    </row>
    <row r="14" spans="2:7" ht="12.75">
      <c r="B14" s="2" t="s">
        <v>7</v>
      </c>
      <c r="C14" s="2" t="s">
        <v>8</v>
      </c>
      <c r="D14" s="2" t="str">
        <f>+D10</f>
        <v>Evacuated tube</v>
      </c>
      <c r="E14" s="2" t="str">
        <f>+E10</f>
        <v>Flat plate</v>
      </c>
      <c r="F14" s="2" t="str">
        <f>+F10</f>
        <v>Un-glazed</v>
      </c>
      <c r="G14" s="2" t="str">
        <f>+G10</f>
        <v>Own input</v>
      </c>
    </row>
    <row r="15" spans="2:7" ht="12.75">
      <c r="B15" s="2">
        <v>20</v>
      </c>
      <c r="C15" s="2">
        <f>+B15-$C$10</f>
        <v>0</v>
      </c>
      <c r="D15" s="2">
        <f>+($F$8*D$11-D$12*$C15-D$13*$C15^2)/$F$8</f>
        <v>0.76</v>
      </c>
      <c r="E15" s="2">
        <f>+($F$8*E$11-E$12*$C15-E$13*$C15^2)/$F$8</f>
        <v>0.78</v>
      </c>
      <c r="F15" s="2">
        <f>+($F$8*F$11-F$12*$C15-F$13*$C15^2)/$F$8</f>
        <v>0.9</v>
      </c>
      <c r="G15" s="2">
        <f>+($F$8*G$11-G$12*$C15-G$13*$C15^2)/$F$8</f>
        <v>0.8</v>
      </c>
    </row>
    <row r="16" spans="2:7" ht="12.75">
      <c r="B16" s="2">
        <v>25</v>
      </c>
      <c r="C16" s="2">
        <f>+B16-$C$10</f>
        <v>5</v>
      </c>
      <c r="D16" s="2">
        <f>+($F$8*D$11-D$12*$C16-D$13*$C16^2)/$F$8</f>
        <v>0.75225</v>
      </c>
      <c r="E16" s="2">
        <f>+($F$8*E$11-E$12*$C16-E$13*$C16^2)/$F$8</f>
        <v>0.75953125</v>
      </c>
      <c r="F16" s="2">
        <f>+($F$8*F$11-F$12*$C16-F$13*$C16^2)/$F$8</f>
        <v>0.775</v>
      </c>
      <c r="G16" s="2">
        <f>+($F$8*G$11-G$12*$C16-G$13*$C16^2)/$F$8</f>
        <v>0.7775</v>
      </c>
    </row>
    <row r="17" spans="2:7" ht="12.75">
      <c r="B17" s="2">
        <v>30</v>
      </c>
      <c r="C17" s="2">
        <f>+B17-$C$10</f>
        <v>10</v>
      </c>
      <c r="D17" s="2">
        <f>+($F$8*D$11-D$12*$C17-D$13*$C17^2)/$F$8</f>
        <v>0.7440000000000001</v>
      </c>
      <c r="E17" s="2">
        <f>+($F$8*E$11-E$12*$C17-E$13*$C17^2)/$F$8</f>
        <v>0.738125</v>
      </c>
      <c r="F17" s="2">
        <f>+($F$8*F$11-F$12*$C17-F$13*$C17^2)/$F$8</f>
        <v>0.65</v>
      </c>
      <c r="G17" s="2">
        <f>+($F$8*G$11-G$12*$C17-G$13*$C17^2)/$F$8</f>
        <v>0.75375</v>
      </c>
    </row>
    <row r="18" spans="2:7" ht="12.75">
      <c r="B18" s="2">
        <v>40</v>
      </c>
      <c r="C18" s="2">
        <f>+B18-$C$10</f>
        <v>20</v>
      </c>
      <c r="D18" s="2">
        <f>+($F$8*D$11-D$12*$C18-D$13*$C18^2)/$F$8</f>
        <v>0.726</v>
      </c>
      <c r="E18" s="2">
        <f>+($F$8*E$11-E$12*$C18-E$13*$C18^2)/$F$8</f>
        <v>0.6925</v>
      </c>
      <c r="F18" s="2">
        <f>+($F$8*F$11-F$12*$C18-F$13*$C18^2)/$F$8</f>
        <v>0.4</v>
      </c>
      <c r="G18" s="2">
        <f>+($F$8*G$11-G$12*$C18-G$13*$C18^2)/$F$8</f>
        <v>0.7025</v>
      </c>
    </row>
    <row r="19" spans="2:7" ht="12.75">
      <c r="B19" s="2">
        <v>50</v>
      </c>
      <c r="C19" s="2">
        <f>+B19-$C$10</f>
        <v>30</v>
      </c>
      <c r="D19" s="2">
        <f>+($F$8*D$11-D$12*$C19-D$13*$C19^2)/$F$8</f>
        <v>0.706</v>
      </c>
      <c r="E19" s="2">
        <f>+($F$8*E$11-E$12*$C19-E$13*$C19^2)/$F$8</f>
        <v>0.643125</v>
      </c>
      <c r="F19" s="2">
        <f>+($F$8*F$11-F$12*$C19-F$13*$C19^2)/$F$8</f>
        <v>0.15</v>
      </c>
      <c r="G19" s="2">
        <f>+($F$8*G$11-G$12*$C19-G$13*$C19^2)/$F$8</f>
        <v>0.64625</v>
      </c>
    </row>
    <row r="20" spans="2:7" ht="12.75">
      <c r="B20" s="2">
        <v>60</v>
      </c>
      <c r="C20" s="2">
        <f>+B20-$C$10</f>
        <v>40</v>
      </c>
      <c r="D20" s="2">
        <f>+($F$8*D$11-D$12*$C20-D$13*$C20^2)/$F$8</f>
        <v>0.684</v>
      </c>
      <c r="E20" s="2">
        <f>+($F$8*E$11-E$12*$C20-E$13*$C20^2)/$F$8</f>
        <v>0.59</v>
      </c>
      <c r="F20" s="2">
        <f>+($F$8*F$11-F$12*$C20-F$13*$C20^2)/$F$8</f>
        <v>-0.1</v>
      </c>
      <c r="G20" s="2">
        <f>+($F$8*G$11-G$12*$C20-G$13*$C20^2)/$F$8</f>
        <v>0.585</v>
      </c>
    </row>
    <row r="21" spans="2:7" ht="12.75">
      <c r="B21" s="2">
        <v>70</v>
      </c>
      <c r="C21" s="2">
        <f>+B21-$C$10</f>
        <v>50</v>
      </c>
      <c r="D21" s="2">
        <f>+($F$8*D$11-D$12*$C21-D$13*$C21^2)/$F$8</f>
        <v>0.66</v>
      </c>
      <c r="E21" s="2">
        <f>+($F$8*E$11-E$12*$C21-E$13*$C21^2)/$F$8</f>
        <v>0.533125</v>
      </c>
      <c r="F21" s="2">
        <f>+($F$8*F$11-F$12*$C21-F$13*$C21^2)/$F$8</f>
        <v>-0.35</v>
      </c>
      <c r="G21" s="2">
        <f>+($F$8*G$11-G$12*$C21-G$13*$C21^2)/$F$8</f>
        <v>0.51875</v>
      </c>
    </row>
    <row r="22" spans="2:7" ht="12.75">
      <c r="B22" s="2">
        <v>80</v>
      </c>
      <c r="C22" s="2">
        <f>+B22-$C$10</f>
        <v>60</v>
      </c>
      <c r="D22" s="2">
        <f>+($F$8*D$11-D$12*$C22-D$13*$C22^2)/$F$8</f>
        <v>0.634</v>
      </c>
      <c r="E22" s="2">
        <f>+($F$8*E$11-E$12*$C22-E$13*$C22^2)/$F$8</f>
        <v>0.4725</v>
      </c>
      <c r="F22" s="2">
        <f>+($F$8*F$11-F$12*$C22-F$13*$C22^2)/$F$8</f>
        <v>-0.6</v>
      </c>
      <c r="G22" s="2">
        <f>+($F$8*G$11-G$12*$C22-G$13*$C22^2)/$F$8</f>
        <v>0.4475</v>
      </c>
    </row>
    <row r="23" spans="2:7" ht="12.75">
      <c r="B23" s="2">
        <v>100</v>
      </c>
      <c r="C23" s="2">
        <f>+B23-$C$10</f>
        <v>80</v>
      </c>
      <c r="D23" s="2">
        <f>+($F$8*D$11-D$12*$C23-D$13*$C23^2)/$F$8</f>
        <v>0.5760000000000001</v>
      </c>
      <c r="E23" s="2">
        <f>+($F$8*E$11-E$12*$C23-E$13*$C23^2)/$F$8</f>
        <v>0.34</v>
      </c>
      <c r="F23" s="2">
        <f>+($F$8*F$11-F$12*$C23-F$13*$C23^2)/$F$8</f>
        <v>-1.1</v>
      </c>
      <c r="G23" s="2">
        <f>+($F$8*G$11-G$12*$C23-G$13*$C23^2)/$F$8</f>
        <v>0.29</v>
      </c>
    </row>
    <row r="24" spans="2:7" ht="12.75">
      <c r="B24" s="2">
        <v>120</v>
      </c>
      <c r="C24" s="2">
        <f>+B24-$C$10</f>
        <v>100</v>
      </c>
      <c r="D24" s="2">
        <f>+($F$8*D$11-D$12*$C24-D$13*$C24^2)/$F$8</f>
        <v>0.51</v>
      </c>
      <c r="E24" s="2">
        <f>+($F$8*E$11-E$12*$C24-E$13*$C24^2)/$F$8</f>
        <v>0.1925</v>
      </c>
      <c r="F24" s="2">
        <f>+($F$8*F$11-F$12*$C24-F$13*$C24^2)/$F$8</f>
        <v>-1.6</v>
      </c>
      <c r="G24" s="2">
        <f>+($F$8*G$11-G$12*$C24-G$13*$C24^2)/$F$8</f>
        <v>0.1125</v>
      </c>
    </row>
    <row r="25" spans="2:7" ht="12.75">
      <c r="B25" s="2">
        <v>120</v>
      </c>
      <c r="C25" s="2">
        <f>+F7</f>
        <v>50</v>
      </c>
      <c r="D25" s="2">
        <f>+($F$8*D$11-D$12*$C25-D$13*$C25^2)/$F$8</f>
        <v>0.66</v>
      </c>
      <c r="E25" s="2">
        <f>+($F$8*E$11-E$12*$C25-E$13*$C25^2)/$F$8</f>
        <v>0.533125</v>
      </c>
      <c r="F25" s="2">
        <f>+($F$8*F$11-F$12*$C25-F$13*$C25^2)/$F$8</f>
        <v>-0.35</v>
      </c>
      <c r="G25" s="2">
        <f>+($F$8*G$11-G$12*$C25-G$13*$C25^2)/$F$8</f>
        <v>0.51875</v>
      </c>
    </row>
    <row r="35" spans="2:3" ht="12.75">
      <c r="B35" s="20" t="s">
        <v>23</v>
      </c>
      <c r="C35" s="20"/>
    </row>
  </sheetData>
  <sheetProtection sheet="1" objects="1" scenarios="1" selectLockedCells="1"/>
  <protectedRanges>
    <protectedRange sqref="F4:F8" name="Range1"/>
  </protectedRanges>
  <mergeCells count="9">
    <mergeCell ref="B35:C35"/>
    <mergeCell ref="B6:E6"/>
    <mergeCell ref="B7:E7"/>
    <mergeCell ref="B9:E9"/>
    <mergeCell ref="B8:E8"/>
    <mergeCell ref="B3:G3"/>
    <mergeCell ref="B2:G2"/>
    <mergeCell ref="B4:E4"/>
    <mergeCell ref="B5:E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 Erik Nielsen</cp:lastModifiedBy>
  <dcterms:created xsi:type="dcterms:W3CDTF">1996-10-14T23:33:28Z</dcterms:created>
  <dcterms:modified xsi:type="dcterms:W3CDTF">2006-09-12T08:33:06Z</dcterms:modified>
  <cp:category/>
  <cp:version/>
  <cp:contentType/>
  <cp:contentStatus/>
</cp:coreProperties>
</file>